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<sst xmlns="http://schemas.openxmlformats.org/spreadsheetml/2006/main" count="135" uniqueCount="131">
  <si>
    <t>KONTO</t>
  </si>
  <si>
    <t>NAZIV_KONTA</t>
  </si>
  <si>
    <t>prihodi</t>
  </si>
  <si>
    <t>63613</t>
  </si>
  <si>
    <t>Prihodi od nenadležnog proračuna</t>
  </si>
  <si>
    <t>67111</t>
  </si>
  <si>
    <t>Prihodi za financ.rashoda poslovanja-plaće</t>
  </si>
  <si>
    <t>rashodi</t>
  </si>
  <si>
    <t>rashodi za zaposlene</t>
  </si>
  <si>
    <t>plaće bruto</t>
  </si>
  <si>
    <t>31111</t>
  </si>
  <si>
    <t>Plaće za zaposlene</t>
  </si>
  <si>
    <t>31114</t>
  </si>
  <si>
    <t>Porez i prirez na dohodak</t>
  </si>
  <si>
    <t>31115</t>
  </si>
  <si>
    <t>Doprinosi za MO</t>
  </si>
  <si>
    <t>božićnice</t>
  </si>
  <si>
    <t>doprinosi na plaće</t>
  </si>
  <si>
    <t>31321</t>
  </si>
  <si>
    <t>Doprinosi za obvezno zdravstveno osiguranje</t>
  </si>
  <si>
    <t>31322</t>
  </si>
  <si>
    <t>Dopr.za obvezno zdravstv.osig.zaštite zdr.na radu</t>
  </si>
  <si>
    <t>31332</t>
  </si>
  <si>
    <t>Doprinos za zapošljavanje</t>
  </si>
  <si>
    <t>materijalni rashodi</t>
  </si>
  <si>
    <t>naknade troškova zaposlenima</t>
  </si>
  <si>
    <t>32111</t>
  </si>
  <si>
    <t>Dnevnice za službeni put u zemlji</t>
  </si>
  <si>
    <t>32113</t>
  </si>
  <si>
    <t>Naknade za smještaj na službenom putu u zemlji</t>
  </si>
  <si>
    <t>32115</t>
  </si>
  <si>
    <t>Naknade za prijevoz na službenom putu u zemlji</t>
  </si>
  <si>
    <t>32121</t>
  </si>
  <si>
    <t>Naknade za prijevoz na posao i s posla</t>
  </si>
  <si>
    <t>32131</t>
  </si>
  <si>
    <t>Seminari, savjetovanja i simpoziji</t>
  </si>
  <si>
    <t>rashodi za materijal i energiju</t>
  </si>
  <si>
    <t>32211</t>
  </si>
  <si>
    <t>Uredski materijal</t>
  </si>
  <si>
    <t>322111</t>
  </si>
  <si>
    <t>Pomoćni materijali za rad sa djecom</t>
  </si>
  <si>
    <t>32212</t>
  </si>
  <si>
    <t>Literatura za djecu</t>
  </si>
  <si>
    <t>32214</t>
  </si>
  <si>
    <t>Materijal i sredstva za čišćenje i održavanje</t>
  </si>
  <si>
    <t>32216</t>
  </si>
  <si>
    <t>Materijal za higijenske potrebe i njegu</t>
  </si>
  <si>
    <t>32219</t>
  </si>
  <si>
    <t>32224</t>
  </si>
  <si>
    <t>Namirnice</t>
  </si>
  <si>
    <t>32231</t>
  </si>
  <si>
    <t>Električna energija</t>
  </si>
  <si>
    <t>32271</t>
  </si>
  <si>
    <t>Službena, radna i zaštitna odjeća</t>
  </si>
  <si>
    <t>rashodi za usluge</t>
  </si>
  <si>
    <t>32311</t>
  </si>
  <si>
    <t>Usluge telefona, telefaksa</t>
  </si>
  <si>
    <t>32313</t>
  </si>
  <si>
    <t>Poštarina (pisma, tiskanice i sl)</t>
  </si>
  <si>
    <t>Usluge prijevoza za izlete</t>
  </si>
  <si>
    <t>32322</t>
  </si>
  <si>
    <t>Usluge tekućeg održ.postrojenja i opreme</t>
  </si>
  <si>
    <t>32341</t>
  </si>
  <si>
    <t>Opskrba vodom</t>
  </si>
  <si>
    <t>32342</t>
  </si>
  <si>
    <t>Iznošenje i odvoz otpada</t>
  </si>
  <si>
    <t>32343</t>
  </si>
  <si>
    <t>Deratizacija i dezinsekcija</t>
  </si>
  <si>
    <t>32361</t>
  </si>
  <si>
    <t>Obvezni i prevent.zdravstveni pregledi zaposlenika</t>
  </si>
  <si>
    <t>32363</t>
  </si>
  <si>
    <t>Laboratorijske usluge</t>
  </si>
  <si>
    <t>Knjigovodstvene usluge</t>
  </si>
  <si>
    <t>32378</t>
  </si>
  <si>
    <t>Usluge vođenja zaštite na radu</t>
  </si>
  <si>
    <t>32379</t>
  </si>
  <si>
    <t>Ostale usluge promidžbe i informiranja</t>
  </si>
  <si>
    <t>32396</t>
  </si>
  <si>
    <t>Usluge čuvanja imovine i osoba</t>
  </si>
  <si>
    <t>ostali nespomenuti rashodi</t>
  </si>
  <si>
    <t>32952</t>
  </si>
  <si>
    <t>Sudske pristojbe</t>
  </si>
  <si>
    <t>32953</t>
  </si>
  <si>
    <t>Javnobilježničke pristojbe</t>
  </si>
  <si>
    <t>financijski rashodi</t>
  </si>
  <si>
    <t>34312</t>
  </si>
  <si>
    <t>Usluge platnog prometa</t>
  </si>
  <si>
    <t>Ostale nespomenute usluge</t>
  </si>
  <si>
    <t>Plaće za redovan rad</t>
  </si>
  <si>
    <t>Ostali rashodi za zaposlene</t>
  </si>
  <si>
    <t>Službena putovanja</t>
  </si>
  <si>
    <t>Naknade za prijevoz</t>
  </si>
  <si>
    <t>Stručno usavršavanje zaposlenika</t>
  </si>
  <si>
    <t>Uredski materijal i ostali materijalni rashodi</t>
  </si>
  <si>
    <t>Materijal i sirovine</t>
  </si>
  <si>
    <t>Energija</t>
  </si>
  <si>
    <t>Usluge telefona, pošte i prijevoza</t>
  </si>
  <si>
    <t>Usluge tekućeg i investicijskog održavanja</t>
  </si>
  <si>
    <t>Komunalne usluge</t>
  </si>
  <si>
    <t>Zdravstvene i veterinarkse usluge</t>
  </si>
  <si>
    <t>Intelektualne i osobne usluge</t>
  </si>
  <si>
    <t>Ostale usluge</t>
  </si>
  <si>
    <t>Pristojbe i naknade</t>
  </si>
  <si>
    <t>Ostali nespomenuti rashodi poslovanja</t>
  </si>
  <si>
    <t>Bankarske usluge i usluge platnog prometa</t>
  </si>
  <si>
    <t>regres za godišnji</t>
  </si>
  <si>
    <t>Igračke za djecu</t>
  </si>
  <si>
    <t>Sitan inventar</t>
  </si>
  <si>
    <t>sitan inventar (namještaj)</t>
  </si>
  <si>
    <t>Reprezentacija</t>
  </si>
  <si>
    <t>2019</t>
  </si>
  <si>
    <t>razlika prihoda i rashoda:</t>
  </si>
  <si>
    <t>Dječji vrtić Osmjeh</t>
  </si>
  <si>
    <t>OIB: 13557716238</t>
  </si>
  <si>
    <t>Ugovor o djelu</t>
  </si>
  <si>
    <t>Lož ulje</t>
  </si>
  <si>
    <t>Premije osiguranja zaposlenih</t>
  </si>
  <si>
    <t>Ostali materijali (pokloni za djecu)</t>
  </si>
  <si>
    <t>Ostali prihodi od zakupa i iznajmljivanja imovine</t>
  </si>
  <si>
    <t>Prihodi od roditelja za sufinanciranje cijene usluge</t>
  </si>
  <si>
    <t>Planirano</t>
  </si>
  <si>
    <t>Ostvareno</t>
  </si>
  <si>
    <t>Prihodi od pripisa kamata na sredstva na računu</t>
  </si>
  <si>
    <t>Ostali prihodi-prihodi od naplate ovrha</t>
  </si>
  <si>
    <t>Rebalans</t>
  </si>
  <si>
    <t>Rebalans Financijskog plana sa izvršenjem  31.10.2019.godine</t>
  </si>
  <si>
    <t>Ostali nespomenuti prihodi-višak</t>
  </si>
  <si>
    <t>U Starigradu, 31.10.2019.</t>
  </si>
  <si>
    <t>31.10.2019.</t>
  </si>
  <si>
    <t>darovi za djecu</t>
  </si>
  <si>
    <t>razlika</t>
  </si>
</sst>
</file>

<file path=xl/styles.xml><?xml version="1.0" encoding="utf-8"?>
<styleSheet xmlns="http://schemas.openxmlformats.org/spreadsheetml/2006/main">
  <numFmts count="1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Da&quot;;&quot;Da&quot;;&quot;Ne&quot;"/>
    <numFmt numFmtId="167" formatCode="&quot;True&quot;;&quot;True&quot;;&quot;False&quot;"/>
    <numFmt numFmtId="168" formatCode="&quot;Uključeno&quot;;&quot;Uključeno&quot;;&quot;Isključeno&quot;"/>
    <numFmt numFmtId="169" formatCode="[$¥€-2]\ #,##0.00_);[Red]\([$€-2]\ #,##0.00\)"/>
    <numFmt numFmtId="170" formatCode="_-* #,##0.00\ [$€-1]_-;\-* #,##0.00\ [$€-1]_-;_-* &quot;-&quot;??\ [$€-1]_-;_-@_-"/>
  </numFmts>
  <fonts count="41">
    <font>
      <sz val="10"/>
      <color theme="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17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2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62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5700"/>
      <name val="Arial"/>
      <family val="2"/>
    </font>
    <font>
      <b/>
      <sz val="10"/>
      <color rgb="FF3F3F3F"/>
      <name val="Arial"/>
      <family val="2"/>
    </font>
    <font>
      <sz val="18"/>
      <color theme="3"/>
      <name val="Calibri Light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4" fontId="3" fillId="0" borderId="0" xfId="0" applyNumberFormat="1" applyFont="1" applyAlignment="1">
      <alignment horizontal="left"/>
    </xf>
    <xf numFmtId="4" fontId="4" fillId="0" borderId="0" xfId="0" applyNumberFormat="1" applyFont="1" applyAlignment="1">
      <alignment horizontal="left"/>
    </xf>
    <xf numFmtId="0" fontId="39" fillId="0" borderId="0" xfId="0" applyFont="1" applyAlignment="1">
      <alignment horizontal="left"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0" fontId="39" fillId="0" borderId="0" xfId="0" applyFont="1" applyAlignment="1">
      <alignment/>
    </xf>
    <xf numFmtId="0" fontId="4" fillId="0" borderId="0" xfId="0" applyFont="1" applyAlignment="1">
      <alignment/>
    </xf>
    <xf numFmtId="0" fontId="40" fillId="0" borderId="0" xfId="0" applyFont="1" applyAlignment="1">
      <alignment/>
    </xf>
    <xf numFmtId="0" fontId="3" fillId="0" borderId="0" xfId="0" applyNumberFormat="1" applyFont="1" applyAlignment="1" quotePrefix="1">
      <alignment/>
    </xf>
    <xf numFmtId="4" fontId="3" fillId="0" borderId="0" xfId="0" applyNumberFormat="1" applyFont="1" applyAlignment="1" quotePrefix="1">
      <alignment/>
    </xf>
    <xf numFmtId="49" fontId="3" fillId="0" borderId="0" xfId="0" applyNumberFormat="1" applyFont="1" applyAlignment="1">
      <alignment horizontal="center"/>
    </xf>
    <xf numFmtId="4" fontId="4" fillId="0" borderId="0" xfId="0" applyNumberFormat="1" applyFont="1" applyAlignment="1" quotePrefix="1">
      <alignment/>
    </xf>
    <xf numFmtId="49" fontId="4" fillId="0" borderId="0" xfId="0" applyNumberFormat="1" applyFont="1" applyAlignment="1">
      <alignment horizontal="center"/>
    </xf>
    <xf numFmtId="4" fontId="39" fillId="0" borderId="0" xfId="0" applyNumberFormat="1" applyFont="1" applyAlignment="1">
      <alignment/>
    </xf>
    <xf numFmtId="0" fontId="4" fillId="0" borderId="0" xfId="0" applyNumberFormat="1" applyFont="1" applyAlignment="1" quotePrefix="1">
      <alignment/>
    </xf>
    <xf numFmtId="0" fontId="4" fillId="0" borderId="0" xfId="0" applyNumberFormat="1" applyFont="1" applyAlignment="1" quotePrefix="1">
      <alignment horizontal="left"/>
    </xf>
    <xf numFmtId="170" fontId="39" fillId="0" borderId="0" xfId="0" applyNumberFormat="1" applyFont="1" applyAlignment="1">
      <alignment/>
    </xf>
    <xf numFmtId="4" fontId="40" fillId="0" borderId="0" xfId="0" applyNumberFormat="1" applyFont="1" applyAlignment="1">
      <alignment/>
    </xf>
    <xf numFmtId="0" fontId="3" fillId="0" borderId="0" xfId="0" applyNumberFormat="1" applyFont="1" applyAlignment="1" quotePrefix="1">
      <alignment horizontal="right"/>
    </xf>
    <xf numFmtId="0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" fontId="4" fillId="0" borderId="0" xfId="0" applyNumberFormat="1" applyFont="1" applyAlignment="1" quotePrefix="1">
      <alignment horizontal="left"/>
    </xf>
    <xf numFmtId="4" fontId="4" fillId="0" borderId="0" xfId="0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2"/>
  <sheetViews>
    <sheetView tabSelected="1" zoomScalePageLayoutView="0" workbookViewId="0" topLeftCell="A4">
      <selection activeCell="J10" sqref="J10"/>
    </sheetView>
  </sheetViews>
  <sheetFormatPr defaultColWidth="9.140625" defaultRowHeight="12.75"/>
  <cols>
    <col min="1" max="3" width="9.140625" style="8" customWidth="1"/>
    <col min="4" max="4" width="22.28125" style="8" customWidth="1"/>
    <col min="5" max="5" width="12.7109375" style="16" customWidth="1"/>
    <col min="6" max="6" width="11.8515625" style="16" customWidth="1"/>
    <col min="7" max="7" width="12.421875" style="16" customWidth="1"/>
    <col min="8" max="8" width="11.8515625" style="8" customWidth="1"/>
    <col min="9" max="9" width="9.140625" style="8" customWidth="1"/>
    <col min="10" max="10" width="20.140625" style="8" bestFit="1" customWidth="1"/>
    <col min="11" max="11" width="14.57421875" style="8" bestFit="1" customWidth="1"/>
    <col min="12" max="16384" width="9.140625" style="8" customWidth="1"/>
  </cols>
  <sheetData>
    <row r="1" spans="1:7" s="4" customFormat="1" ht="12">
      <c r="A1" s="1"/>
      <c r="B1" s="1" t="s">
        <v>112</v>
      </c>
      <c r="C1" s="2"/>
      <c r="D1" s="3"/>
      <c r="E1" s="3"/>
      <c r="F1" s="3"/>
      <c r="G1" s="3"/>
    </row>
    <row r="2" spans="1:7" ht="12">
      <c r="A2" s="5"/>
      <c r="B2" s="1" t="s">
        <v>113</v>
      </c>
      <c r="C2" s="6"/>
      <c r="D2" s="7"/>
      <c r="E2" s="7"/>
      <c r="F2" s="7"/>
      <c r="G2" s="7"/>
    </row>
    <row r="3" spans="1:7" ht="12">
      <c r="A3" s="9"/>
      <c r="B3" s="9"/>
      <c r="C3" s="7"/>
      <c r="D3" s="7"/>
      <c r="E3" s="7"/>
      <c r="F3" s="7"/>
      <c r="G3" s="7"/>
    </row>
    <row r="4" spans="1:7" ht="12">
      <c r="A4" s="9"/>
      <c r="B4" s="6" t="s">
        <v>125</v>
      </c>
      <c r="C4" s="10"/>
      <c r="D4" s="6"/>
      <c r="E4" s="6"/>
      <c r="F4" s="7"/>
      <c r="G4" s="7"/>
    </row>
    <row r="5" spans="1:7" ht="12">
      <c r="A5" s="9"/>
      <c r="B5" s="9"/>
      <c r="C5" s="7"/>
      <c r="D5" s="7"/>
      <c r="E5" s="7"/>
      <c r="F5" s="7"/>
      <c r="G5" s="7"/>
    </row>
    <row r="6" spans="1:8" ht="12" customHeight="1">
      <c r="A6" s="9"/>
      <c r="B6" s="9"/>
      <c r="C6" s="7"/>
      <c r="D6" s="7"/>
      <c r="E6" s="7" t="s">
        <v>120</v>
      </c>
      <c r="F6" s="7" t="s">
        <v>121</v>
      </c>
      <c r="G6" s="7" t="s">
        <v>124</v>
      </c>
      <c r="H6" s="7" t="s">
        <v>130</v>
      </c>
    </row>
    <row r="7" spans="1:7" ht="12" hidden="1">
      <c r="A7" s="9"/>
      <c r="B7" s="9"/>
      <c r="C7" s="7"/>
      <c r="D7" s="7"/>
      <c r="E7" s="7"/>
      <c r="F7" s="7"/>
      <c r="G7" s="7"/>
    </row>
    <row r="8" spans="1:7" ht="12">
      <c r="A8" s="11" t="s">
        <v>0</v>
      </c>
      <c r="B8" s="11" t="s">
        <v>1</v>
      </c>
      <c r="C8" s="12"/>
      <c r="D8" s="13"/>
      <c r="E8" s="13" t="s">
        <v>110</v>
      </c>
      <c r="F8" s="13"/>
      <c r="G8" s="13" t="s">
        <v>128</v>
      </c>
    </row>
    <row r="9" spans="1:7" ht="12">
      <c r="A9" s="11"/>
      <c r="B9" s="11"/>
      <c r="C9" s="12"/>
      <c r="D9" s="13"/>
      <c r="E9" s="13"/>
      <c r="F9" s="13"/>
      <c r="G9" s="13"/>
    </row>
    <row r="10" spans="1:7" ht="12">
      <c r="A10" s="11"/>
      <c r="B10" s="11"/>
      <c r="C10" s="12"/>
      <c r="D10" s="13"/>
      <c r="E10" s="13"/>
      <c r="F10" s="13"/>
      <c r="G10" s="13"/>
    </row>
    <row r="11" spans="1:8" ht="12">
      <c r="A11" s="11">
        <v>6</v>
      </c>
      <c r="B11" s="11" t="s">
        <v>2</v>
      </c>
      <c r="C11" s="14"/>
      <c r="D11" s="15"/>
      <c r="E11" s="6">
        <f>E12+E13+E14+E15</f>
        <v>1046700</v>
      </c>
      <c r="F11" s="6">
        <f>F12+F13+F14+F15+F16+F17+F18</f>
        <v>737300.13</v>
      </c>
      <c r="G11" s="6">
        <f>G12+G13+G14+G15+G16+G17+G18</f>
        <v>1030621</v>
      </c>
      <c r="H11" s="16">
        <f aca="true" t="shared" si="0" ref="H11:H18">G11-E11</f>
        <v>-16079</v>
      </c>
    </row>
    <row r="12" spans="1:8" ht="12">
      <c r="A12" s="17" t="s">
        <v>3</v>
      </c>
      <c r="B12" s="17" t="s">
        <v>4</v>
      </c>
      <c r="C12" s="14"/>
      <c r="D12" s="7"/>
      <c r="E12" s="7">
        <v>2700</v>
      </c>
      <c r="F12" s="7">
        <v>2120</v>
      </c>
      <c r="G12" s="7">
        <v>2700</v>
      </c>
      <c r="H12" s="16">
        <f t="shared" si="0"/>
        <v>0</v>
      </c>
    </row>
    <row r="13" spans="1:8" ht="12">
      <c r="A13" s="18">
        <v>64229</v>
      </c>
      <c r="B13" s="17" t="s">
        <v>118</v>
      </c>
      <c r="C13" s="14"/>
      <c r="D13" s="7"/>
      <c r="E13" s="7">
        <v>5000</v>
      </c>
      <c r="F13" s="7">
        <v>3126.25</v>
      </c>
      <c r="G13" s="7">
        <v>5000</v>
      </c>
      <c r="H13" s="16">
        <f t="shared" si="0"/>
        <v>0</v>
      </c>
    </row>
    <row r="14" spans="1:8" ht="12">
      <c r="A14" s="18">
        <v>65264</v>
      </c>
      <c r="B14" s="17" t="s">
        <v>119</v>
      </c>
      <c r="C14" s="14"/>
      <c r="D14" s="7"/>
      <c r="E14" s="7">
        <v>175000</v>
      </c>
      <c r="F14" s="7">
        <v>141266.41</v>
      </c>
      <c r="G14" s="7">
        <v>188377</v>
      </c>
      <c r="H14" s="16">
        <f t="shared" si="0"/>
        <v>13377</v>
      </c>
    </row>
    <row r="15" spans="1:8" ht="12">
      <c r="A15" s="17" t="s">
        <v>5</v>
      </c>
      <c r="B15" s="17" t="s">
        <v>6</v>
      </c>
      <c r="C15" s="14"/>
      <c r="D15" s="7"/>
      <c r="E15" s="7">
        <v>864000</v>
      </c>
      <c r="F15" s="7">
        <v>559730.27</v>
      </c>
      <c r="G15" s="7">
        <v>812000</v>
      </c>
      <c r="H15" s="16">
        <f t="shared" si="0"/>
        <v>-52000</v>
      </c>
    </row>
    <row r="16" spans="1:11" ht="12">
      <c r="A16" s="18">
        <v>64133</v>
      </c>
      <c r="B16" s="17" t="s">
        <v>122</v>
      </c>
      <c r="C16" s="14"/>
      <c r="D16" s="7"/>
      <c r="E16" s="7"/>
      <c r="F16" s="7">
        <v>2.94</v>
      </c>
      <c r="G16" s="7">
        <v>3.23</v>
      </c>
      <c r="H16" s="16">
        <f t="shared" si="0"/>
        <v>3.23</v>
      </c>
      <c r="K16" s="19"/>
    </row>
    <row r="17" spans="1:8" ht="12">
      <c r="A17" s="18">
        <v>68312</v>
      </c>
      <c r="B17" s="17" t="s">
        <v>123</v>
      </c>
      <c r="C17" s="14"/>
      <c r="D17" s="7"/>
      <c r="E17" s="7"/>
      <c r="F17" s="7">
        <v>1954.03</v>
      </c>
      <c r="G17" s="7">
        <v>1954</v>
      </c>
      <c r="H17" s="16">
        <f t="shared" si="0"/>
        <v>1954</v>
      </c>
    </row>
    <row r="18" spans="1:8" ht="12">
      <c r="A18" s="17"/>
      <c r="B18" s="17" t="s">
        <v>126</v>
      </c>
      <c r="C18" s="14"/>
      <c r="D18" s="7"/>
      <c r="E18" s="7"/>
      <c r="F18" s="7">
        <v>29100.23</v>
      </c>
      <c r="G18" s="7">
        <v>20586.77</v>
      </c>
      <c r="H18" s="16">
        <f t="shared" si="0"/>
        <v>20586.77</v>
      </c>
    </row>
    <row r="19" spans="1:8" ht="12">
      <c r="A19" s="17"/>
      <c r="B19" s="17"/>
      <c r="C19" s="14"/>
      <c r="D19" s="7"/>
      <c r="E19" s="7"/>
      <c r="F19" s="7"/>
      <c r="G19" s="7"/>
      <c r="H19" s="16"/>
    </row>
    <row r="20" spans="1:8" ht="12">
      <c r="A20" s="11">
        <v>3</v>
      </c>
      <c r="B20" s="11" t="s">
        <v>7</v>
      </c>
      <c r="C20" s="12"/>
      <c r="D20" s="6"/>
      <c r="E20" s="6">
        <f>E21+E37+E97</f>
        <v>1046700</v>
      </c>
      <c r="F20" s="6">
        <f>F21+F37+F97</f>
        <v>737300.13</v>
      </c>
      <c r="G20" s="6">
        <f>G21+G37+G97</f>
        <v>1030621</v>
      </c>
      <c r="H20" s="16">
        <f>G20-E20</f>
        <v>-16079</v>
      </c>
    </row>
    <row r="21" spans="1:8" ht="12">
      <c r="A21" s="11">
        <v>31</v>
      </c>
      <c r="B21" s="11" t="s">
        <v>8</v>
      </c>
      <c r="C21" s="12"/>
      <c r="D21" s="6"/>
      <c r="E21" s="6">
        <f>E22+E32+E29+E30</f>
        <v>760080</v>
      </c>
      <c r="F21" s="6">
        <f>F22+F32+F29+F30</f>
        <v>538766.49</v>
      </c>
      <c r="G21" s="6">
        <f>G22+G32+G28</f>
        <v>676800</v>
      </c>
      <c r="H21" s="16">
        <f aca="true" t="shared" si="1" ref="H21:H84">G21-E21</f>
        <v>-83280</v>
      </c>
    </row>
    <row r="22" spans="1:8" ht="12">
      <c r="A22" s="11">
        <v>311</v>
      </c>
      <c r="B22" s="11" t="s">
        <v>9</v>
      </c>
      <c r="C22" s="12"/>
      <c r="D22" s="6"/>
      <c r="E22" s="6">
        <v>640000</v>
      </c>
      <c r="F22" s="6">
        <f>F23</f>
        <v>461916.69</v>
      </c>
      <c r="G22" s="6">
        <f>G23</f>
        <v>564300</v>
      </c>
      <c r="H22" s="16">
        <f t="shared" si="1"/>
        <v>-75700</v>
      </c>
    </row>
    <row r="23" spans="1:8" s="10" customFormat="1" ht="12">
      <c r="A23" s="11">
        <v>3111</v>
      </c>
      <c r="B23" s="11" t="s">
        <v>88</v>
      </c>
      <c r="C23" s="12"/>
      <c r="D23" s="6"/>
      <c r="E23" s="6">
        <v>640000</v>
      </c>
      <c r="F23" s="6">
        <f>F24+F25+F26</f>
        <v>461916.69</v>
      </c>
      <c r="G23" s="6">
        <f>G24+G25+G26</f>
        <v>564300</v>
      </c>
      <c r="H23" s="16">
        <f t="shared" si="1"/>
        <v>-75700</v>
      </c>
    </row>
    <row r="24" spans="1:8" ht="12">
      <c r="A24" s="17" t="s">
        <v>10</v>
      </c>
      <c r="B24" s="17" t="s">
        <v>11</v>
      </c>
      <c r="C24" s="14"/>
      <c r="D24" s="7"/>
      <c r="E24" s="7"/>
      <c r="F24" s="7">
        <v>351031.65</v>
      </c>
      <c r="G24" s="7">
        <v>420000</v>
      </c>
      <c r="H24" s="16">
        <f t="shared" si="1"/>
        <v>420000</v>
      </c>
    </row>
    <row r="25" spans="1:8" ht="12">
      <c r="A25" s="17" t="s">
        <v>12</v>
      </c>
      <c r="B25" s="17" t="s">
        <v>13</v>
      </c>
      <c r="C25" s="14"/>
      <c r="D25" s="7"/>
      <c r="E25" s="7"/>
      <c r="F25" s="7">
        <v>18037.6</v>
      </c>
      <c r="G25" s="7">
        <v>24300</v>
      </c>
      <c r="H25" s="16">
        <f t="shared" si="1"/>
        <v>24300</v>
      </c>
    </row>
    <row r="26" spans="1:8" ht="12">
      <c r="A26" s="17" t="s">
        <v>14</v>
      </c>
      <c r="B26" s="17" t="s">
        <v>15</v>
      </c>
      <c r="C26" s="14"/>
      <c r="D26" s="7"/>
      <c r="E26" s="7"/>
      <c r="F26" s="7">
        <v>92847.44</v>
      </c>
      <c r="G26" s="7">
        <v>120000</v>
      </c>
      <c r="H26" s="16">
        <f t="shared" si="1"/>
        <v>120000</v>
      </c>
    </row>
    <row r="27" spans="1:8" ht="12">
      <c r="A27" s="11">
        <v>312</v>
      </c>
      <c r="B27" s="11" t="s">
        <v>89</v>
      </c>
      <c r="C27" s="12"/>
      <c r="D27" s="6"/>
      <c r="E27" s="6">
        <f>E28</f>
        <v>10000</v>
      </c>
      <c r="F27" s="6">
        <f>F28</f>
        <v>0</v>
      </c>
      <c r="G27" s="6">
        <f>G28</f>
        <v>24700</v>
      </c>
      <c r="H27" s="16">
        <f t="shared" si="1"/>
        <v>14700</v>
      </c>
    </row>
    <row r="28" spans="1:8" ht="12">
      <c r="A28" s="11">
        <v>3121</v>
      </c>
      <c r="B28" s="11" t="s">
        <v>89</v>
      </c>
      <c r="C28" s="12"/>
      <c r="D28" s="6"/>
      <c r="E28" s="6">
        <f>E29+E30</f>
        <v>10000</v>
      </c>
      <c r="F28" s="6">
        <f>F29+F30</f>
        <v>0</v>
      </c>
      <c r="G28" s="6">
        <f>G29+G30+G31</f>
        <v>24700</v>
      </c>
      <c r="H28" s="16">
        <f t="shared" si="1"/>
        <v>14700</v>
      </c>
    </row>
    <row r="29" spans="1:8" ht="12">
      <c r="A29" s="18">
        <v>31216</v>
      </c>
      <c r="B29" s="17" t="s">
        <v>105</v>
      </c>
      <c r="C29" s="12"/>
      <c r="D29" s="6"/>
      <c r="E29" s="7"/>
      <c r="F29" s="7">
        <v>0</v>
      </c>
      <c r="G29" s="7">
        <v>7500</v>
      </c>
      <c r="H29" s="16">
        <f t="shared" si="1"/>
        <v>7500</v>
      </c>
    </row>
    <row r="30" spans="1:8" ht="12">
      <c r="A30" s="18">
        <v>31217</v>
      </c>
      <c r="B30" s="17" t="s">
        <v>16</v>
      </c>
      <c r="C30" s="14"/>
      <c r="D30" s="7"/>
      <c r="E30" s="7">
        <v>10000</v>
      </c>
      <c r="F30" s="7">
        <v>0</v>
      </c>
      <c r="G30" s="7">
        <v>10000</v>
      </c>
      <c r="H30" s="16">
        <f t="shared" si="1"/>
        <v>0</v>
      </c>
    </row>
    <row r="31" spans="1:8" ht="12">
      <c r="A31" s="18"/>
      <c r="B31" s="17" t="s">
        <v>129</v>
      </c>
      <c r="C31" s="14"/>
      <c r="D31" s="7"/>
      <c r="E31" s="7"/>
      <c r="F31" s="7"/>
      <c r="G31" s="7">
        <v>7200</v>
      </c>
      <c r="H31" s="16">
        <f t="shared" si="1"/>
        <v>7200</v>
      </c>
    </row>
    <row r="32" spans="1:8" ht="12">
      <c r="A32" s="11">
        <v>313</v>
      </c>
      <c r="B32" s="11" t="s">
        <v>17</v>
      </c>
      <c r="C32" s="12"/>
      <c r="D32" s="6"/>
      <c r="E32" s="6">
        <f>E33</f>
        <v>110080</v>
      </c>
      <c r="F32" s="6">
        <f>F33</f>
        <v>76849.8</v>
      </c>
      <c r="G32" s="6">
        <f>G33</f>
        <v>87800</v>
      </c>
      <c r="H32" s="16">
        <f t="shared" si="1"/>
        <v>-22280</v>
      </c>
    </row>
    <row r="33" spans="1:8" ht="12">
      <c r="A33" s="11">
        <v>3132</v>
      </c>
      <c r="B33" s="11" t="s">
        <v>19</v>
      </c>
      <c r="C33" s="12"/>
      <c r="D33" s="6"/>
      <c r="E33" s="6">
        <f>E34+E35+E36</f>
        <v>110080</v>
      </c>
      <c r="F33" s="6">
        <f>F34+F35+F36</f>
        <v>76849.8</v>
      </c>
      <c r="G33" s="6">
        <f>G34+G35+G36</f>
        <v>87800</v>
      </c>
      <c r="H33" s="16">
        <f t="shared" si="1"/>
        <v>-22280</v>
      </c>
    </row>
    <row r="34" spans="1:8" ht="12">
      <c r="A34" s="17" t="s">
        <v>18</v>
      </c>
      <c r="B34" s="17" t="s">
        <v>19</v>
      </c>
      <c r="C34" s="14"/>
      <c r="D34" s="7"/>
      <c r="E34" s="7">
        <v>96000</v>
      </c>
      <c r="F34" s="7">
        <v>76062.03</v>
      </c>
      <c r="G34" s="7">
        <v>87000</v>
      </c>
      <c r="H34" s="16">
        <f t="shared" si="1"/>
        <v>-9000</v>
      </c>
    </row>
    <row r="35" spans="1:8" ht="12">
      <c r="A35" s="17" t="s">
        <v>20</v>
      </c>
      <c r="B35" s="17" t="s">
        <v>21</v>
      </c>
      <c r="C35" s="14"/>
      <c r="D35" s="7"/>
      <c r="E35" s="7">
        <v>3200</v>
      </c>
      <c r="F35" s="7">
        <v>179.03</v>
      </c>
      <c r="G35" s="7">
        <v>180</v>
      </c>
      <c r="H35" s="16">
        <f t="shared" si="1"/>
        <v>-3020</v>
      </c>
    </row>
    <row r="36" spans="1:8" ht="12">
      <c r="A36" s="17" t="s">
        <v>22</v>
      </c>
      <c r="B36" s="17" t="s">
        <v>23</v>
      </c>
      <c r="C36" s="14"/>
      <c r="D36" s="7"/>
      <c r="E36" s="7">
        <v>10880</v>
      </c>
      <c r="F36" s="7">
        <v>608.74</v>
      </c>
      <c r="G36" s="7">
        <v>620</v>
      </c>
      <c r="H36" s="16">
        <f t="shared" si="1"/>
        <v>-10260</v>
      </c>
    </row>
    <row r="37" spans="1:8" ht="12">
      <c r="A37" s="11">
        <v>32</v>
      </c>
      <c r="B37" s="11" t="s">
        <v>24</v>
      </c>
      <c r="C37" s="12"/>
      <c r="D37" s="6"/>
      <c r="E37" s="6">
        <f>E38+E47+E65+E88</f>
        <v>284820</v>
      </c>
      <c r="F37" s="6">
        <f>F38+F47+F65+F88</f>
        <v>196697.56</v>
      </c>
      <c r="G37" s="6">
        <f>G38+G47+G65+G88</f>
        <v>351721</v>
      </c>
      <c r="H37" s="16">
        <f t="shared" si="1"/>
        <v>66901</v>
      </c>
    </row>
    <row r="38" spans="1:8" ht="12">
      <c r="A38" s="11">
        <v>321</v>
      </c>
      <c r="B38" s="11" t="s">
        <v>25</v>
      </c>
      <c r="C38" s="12"/>
      <c r="D38" s="6"/>
      <c r="E38" s="6">
        <f>E40+E41+E42+E44+E46</f>
        <v>43500</v>
      </c>
      <c r="F38" s="6">
        <f>F40+F41+F42+F44+F46</f>
        <v>21479.8</v>
      </c>
      <c r="G38" s="6">
        <f>G40+G41+G42+G44+G46</f>
        <v>26634</v>
      </c>
      <c r="H38" s="16">
        <f t="shared" si="1"/>
        <v>-16866</v>
      </c>
    </row>
    <row r="39" spans="1:8" ht="12">
      <c r="A39" s="11">
        <v>3211</v>
      </c>
      <c r="B39" s="11" t="s">
        <v>90</v>
      </c>
      <c r="C39" s="12"/>
      <c r="D39" s="6"/>
      <c r="E39" s="6">
        <f>SUM(E40:E42)</f>
        <v>2000</v>
      </c>
      <c r="F39" s="6">
        <f>SUM(F40:F42)</f>
        <v>784</v>
      </c>
      <c r="G39" s="6">
        <f>SUM(G40:G42)</f>
        <v>784</v>
      </c>
      <c r="H39" s="16">
        <f t="shared" si="1"/>
        <v>-1216</v>
      </c>
    </row>
    <row r="40" spans="1:8" ht="12">
      <c r="A40" s="17" t="s">
        <v>26</v>
      </c>
      <c r="B40" s="17" t="s">
        <v>27</v>
      </c>
      <c r="C40" s="14"/>
      <c r="D40" s="7"/>
      <c r="E40" s="7">
        <v>1000</v>
      </c>
      <c r="F40" s="7">
        <v>0</v>
      </c>
      <c r="G40" s="7">
        <v>0</v>
      </c>
      <c r="H40" s="16">
        <f t="shared" si="1"/>
        <v>-1000</v>
      </c>
    </row>
    <row r="41" spans="1:8" ht="12">
      <c r="A41" s="17" t="s">
        <v>28</v>
      </c>
      <c r="B41" s="17" t="s">
        <v>29</v>
      </c>
      <c r="C41" s="14"/>
      <c r="D41" s="7"/>
      <c r="E41" s="7">
        <v>500</v>
      </c>
      <c r="F41" s="7">
        <v>0</v>
      </c>
      <c r="G41" s="7">
        <v>0</v>
      </c>
      <c r="H41" s="16">
        <f t="shared" si="1"/>
        <v>-500</v>
      </c>
    </row>
    <row r="42" spans="1:8" ht="12">
      <c r="A42" s="17" t="s">
        <v>30</v>
      </c>
      <c r="B42" s="17" t="s">
        <v>31</v>
      </c>
      <c r="C42" s="14"/>
      <c r="D42" s="7"/>
      <c r="E42" s="7">
        <v>500</v>
      </c>
      <c r="F42" s="7">
        <v>784</v>
      </c>
      <c r="G42" s="7">
        <v>784</v>
      </c>
      <c r="H42" s="16">
        <f t="shared" si="1"/>
        <v>284</v>
      </c>
    </row>
    <row r="43" spans="1:8" s="10" customFormat="1" ht="12">
      <c r="A43" s="11">
        <v>3212</v>
      </c>
      <c r="B43" s="11" t="s">
        <v>91</v>
      </c>
      <c r="C43" s="12"/>
      <c r="D43" s="6"/>
      <c r="E43" s="20">
        <f>E44</f>
        <v>40000</v>
      </c>
      <c r="F43" s="20">
        <f>F44</f>
        <v>20695.8</v>
      </c>
      <c r="G43" s="20">
        <f>G44</f>
        <v>25000</v>
      </c>
      <c r="H43" s="16">
        <f t="shared" si="1"/>
        <v>-15000</v>
      </c>
    </row>
    <row r="44" spans="1:8" ht="12">
      <c r="A44" s="17" t="s">
        <v>32</v>
      </c>
      <c r="B44" s="17" t="s">
        <v>33</v>
      </c>
      <c r="C44" s="14"/>
      <c r="D44" s="7"/>
      <c r="E44" s="7">
        <v>40000</v>
      </c>
      <c r="F44" s="7">
        <v>20695.8</v>
      </c>
      <c r="G44" s="7">
        <v>25000</v>
      </c>
      <c r="H44" s="16">
        <f t="shared" si="1"/>
        <v>-15000</v>
      </c>
    </row>
    <row r="45" spans="1:8" s="10" customFormat="1" ht="12">
      <c r="A45" s="11">
        <v>3213</v>
      </c>
      <c r="B45" s="11" t="s">
        <v>92</v>
      </c>
      <c r="C45" s="12"/>
      <c r="D45" s="6"/>
      <c r="E45" s="6">
        <f>E46</f>
        <v>1500</v>
      </c>
      <c r="F45" s="6">
        <f>F46</f>
        <v>0</v>
      </c>
      <c r="G45" s="6">
        <f>G46</f>
        <v>850</v>
      </c>
      <c r="H45" s="16">
        <f t="shared" si="1"/>
        <v>-650</v>
      </c>
    </row>
    <row r="46" spans="1:8" ht="12">
      <c r="A46" s="17" t="s">
        <v>34</v>
      </c>
      <c r="B46" s="17" t="s">
        <v>35</v>
      </c>
      <c r="C46" s="14"/>
      <c r="D46" s="7"/>
      <c r="E46" s="7">
        <v>1500</v>
      </c>
      <c r="F46" s="7">
        <v>0</v>
      </c>
      <c r="G46" s="7">
        <v>850</v>
      </c>
      <c r="H46" s="16">
        <f t="shared" si="1"/>
        <v>-650</v>
      </c>
    </row>
    <row r="47" spans="1:8" ht="12">
      <c r="A47" s="11">
        <v>322</v>
      </c>
      <c r="B47" s="11" t="s">
        <v>36</v>
      </c>
      <c r="C47" s="12"/>
      <c r="D47" s="6"/>
      <c r="E47" s="6">
        <f>E48+E56+E58+E61+E63</f>
        <v>139220</v>
      </c>
      <c r="F47" s="6">
        <f>F48+F56+F58+F61+F63</f>
        <v>85582.24</v>
      </c>
      <c r="G47" s="6">
        <f>G48+G56+G58+G61+G63</f>
        <v>152000</v>
      </c>
      <c r="H47" s="16">
        <f t="shared" si="1"/>
        <v>12780</v>
      </c>
    </row>
    <row r="48" spans="1:8" ht="12">
      <c r="A48" s="11">
        <v>3221</v>
      </c>
      <c r="B48" s="11" t="s">
        <v>93</v>
      </c>
      <c r="C48" s="12"/>
      <c r="D48" s="6"/>
      <c r="E48" s="6">
        <f>SUM(E49:E55)</f>
        <v>33500</v>
      </c>
      <c r="F48" s="6">
        <f>SUM(F49:F55)</f>
        <v>29067.09</v>
      </c>
      <c r="G48" s="6">
        <f>SUM(G49:G55)</f>
        <v>53000</v>
      </c>
      <c r="H48" s="16">
        <f t="shared" si="1"/>
        <v>19500</v>
      </c>
    </row>
    <row r="49" spans="1:8" ht="12">
      <c r="A49" s="17" t="s">
        <v>37</v>
      </c>
      <c r="B49" s="17" t="s">
        <v>38</v>
      </c>
      <c r="C49" s="14"/>
      <c r="D49" s="7"/>
      <c r="E49" s="7">
        <v>5000</v>
      </c>
      <c r="F49" s="7">
        <v>5512.93</v>
      </c>
      <c r="G49" s="7">
        <v>8000</v>
      </c>
      <c r="H49" s="16">
        <f t="shared" si="1"/>
        <v>3000</v>
      </c>
    </row>
    <row r="50" spans="1:8" ht="12.75" customHeight="1">
      <c r="A50" s="17" t="s">
        <v>39</v>
      </c>
      <c r="B50" s="17" t="s">
        <v>40</v>
      </c>
      <c r="C50" s="14"/>
      <c r="D50" s="7"/>
      <c r="E50" s="7">
        <v>3000</v>
      </c>
      <c r="F50" s="7">
        <v>3332.24</v>
      </c>
      <c r="G50" s="7">
        <v>10000</v>
      </c>
      <c r="H50" s="16">
        <f t="shared" si="1"/>
        <v>7000</v>
      </c>
    </row>
    <row r="51" spans="1:8" ht="13.5" customHeight="1">
      <c r="A51" s="17" t="s">
        <v>41</v>
      </c>
      <c r="B51" s="17" t="s">
        <v>42</v>
      </c>
      <c r="C51" s="14"/>
      <c r="D51" s="7"/>
      <c r="E51" s="7">
        <v>2500</v>
      </c>
      <c r="F51" s="7">
        <v>2382.51</v>
      </c>
      <c r="G51" s="7">
        <v>4000</v>
      </c>
      <c r="H51" s="16">
        <f t="shared" si="1"/>
        <v>1500</v>
      </c>
    </row>
    <row r="52" spans="1:8" ht="12">
      <c r="A52" s="18">
        <v>32213</v>
      </c>
      <c r="B52" s="17" t="s">
        <v>106</v>
      </c>
      <c r="C52" s="14"/>
      <c r="D52" s="7"/>
      <c r="E52" s="7">
        <v>5000</v>
      </c>
      <c r="F52" s="7">
        <v>4447.96</v>
      </c>
      <c r="G52" s="7">
        <v>10000</v>
      </c>
      <c r="H52" s="16">
        <f t="shared" si="1"/>
        <v>5000</v>
      </c>
    </row>
    <row r="53" spans="1:8" ht="12">
      <c r="A53" s="17" t="s">
        <v>43</v>
      </c>
      <c r="B53" s="17" t="s">
        <v>44</v>
      </c>
      <c r="C53" s="14"/>
      <c r="D53" s="7"/>
      <c r="E53" s="7">
        <v>10000</v>
      </c>
      <c r="F53" s="7">
        <v>12014.2</v>
      </c>
      <c r="G53" s="7">
        <v>13000</v>
      </c>
      <c r="H53" s="16">
        <f t="shared" si="1"/>
        <v>3000</v>
      </c>
    </row>
    <row r="54" spans="1:8" ht="12">
      <c r="A54" s="17" t="s">
        <v>45</v>
      </c>
      <c r="B54" s="17" t="s">
        <v>46</v>
      </c>
      <c r="C54" s="14"/>
      <c r="D54" s="7"/>
      <c r="E54" s="7">
        <v>5000</v>
      </c>
      <c r="F54" s="7">
        <v>1377.25</v>
      </c>
      <c r="G54" s="7">
        <v>5000</v>
      </c>
      <c r="H54" s="16">
        <f t="shared" si="1"/>
        <v>0</v>
      </c>
    </row>
    <row r="55" spans="1:8" ht="12">
      <c r="A55" s="17" t="s">
        <v>47</v>
      </c>
      <c r="B55" s="17" t="s">
        <v>117</v>
      </c>
      <c r="C55" s="14"/>
      <c r="D55" s="7"/>
      <c r="E55" s="7">
        <v>3000</v>
      </c>
      <c r="F55" s="7"/>
      <c r="G55" s="7">
        <v>3000</v>
      </c>
      <c r="H55" s="16">
        <f t="shared" si="1"/>
        <v>0</v>
      </c>
    </row>
    <row r="56" spans="1:8" s="10" customFormat="1" ht="12">
      <c r="A56" s="11">
        <v>3222</v>
      </c>
      <c r="B56" s="11" t="s">
        <v>94</v>
      </c>
      <c r="C56" s="12"/>
      <c r="D56" s="6"/>
      <c r="E56" s="20">
        <f>E57</f>
        <v>70000</v>
      </c>
      <c r="F56" s="20">
        <f>F57</f>
        <v>41666.35</v>
      </c>
      <c r="G56" s="20">
        <f>G57</f>
        <v>70000</v>
      </c>
      <c r="H56" s="16">
        <f t="shared" si="1"/>
        <v>0</v>
      </c>
    </row>
    <row r="57" spans="1:8" ht="12">
      <c r="A57" s="17" t="s">
        <v>48</v>
      </c>
      <c r="B57" s="17" t="s">
        <v>49</v>
      </c>
      <c r="C57" s="14"/>
      <c r="D57" s="7"/>
      <c r="E57" s="7">
        <v>70000</v>
      </c>
      <c r="F57" s="7">
        <v>41666.35</v>
      </c>
      <c r="G57" s="7">
        <v>70000</v>
      </c>
      <c r="H57" s="16">
        <f t="shared" si="1"/>
        <v>0</v>
      </c>
    </row>
    <row r="58" spans="1:8" s="10" customFormat="1" ht="12">
      <c r="A58" s="11">
        <v>3223</v>
      </c>
      <c r="B58" s="11" t="s">
        <v>95</v>
      </c>
      <c r="C58" s="12"/>
      <c r="D58" s="6"/>
      <c r="E58" s="6">
        <f>E59+E60</f>
        <v>29220</v>
      </c>
      <c r="F58" s="6">
        <f>F59+F60</f>
        <v>14848.8</v>
      </c>
      <c r="G58" s="6">
        <f>G59+G60</f>
        <v>28000</v>
      </c>
      <c r="H58" s="16">
        <f t="shared" si="1"/>
        <v>-1220</v>
      </c>
    </row>
    <row r="59" spans="1:8" ht="12">
      <c r="A59" s="17" t="s">
        <v>50</v>
      </c>
      <c r="B59" s="17" t="s">
        <v>51</v>
      </c>
      <c r="C59" s="14"/>
      <c r="D59" s="7"/>
      <c r="E59" s="7">
        <v>12500</v>
      </c>
      <c r="F59" s="7">
        <v>10267.8</v>
      </c>
      <c r="G59" s="7">
        <v>16000</v>
      </c>
      <c r="H59" s="16">
        <f t="shared" si="1"/>
        <v>3500</v>
      </c>
    </row>
    <row r="60" spans="1:8" ht="12">
      <c r="A60" s="17">
        <v>32234</v>
      </c>
      <c r="B60" s="17" t="s">
        <v>115</v>
      </c>
      <c r="C60" s="14"/>
      <c r="D60" s="7"/>
      <c r="E60" s="7">
        <v>16720</v>
      </c>
      <c r="F60" s="7">
        <v>4581</v>
      </c>
      <c r="G60" s="7">
        <v>12000</v>
      </c>
      <c r="H60" s="16">
        <f t="shared" si="1"/>
        <v>-4720</v>
      </c>
    </row>
    <row r="61" spans="1:8" ht="76.5" customHeight="1">
      <c r="A61" s="11">
        <v>3225</v>
      </c>
      <c r="B61" s="11" t="s">
        <v>107</v>
      </c>
      <c r="C61" s="14"/>
      <c r="D61" s="7"/>
      <c r="E61" s="6">
        <f>E62</f>
        <v>5000</v>
      </c>
      <c r="F61" s="6">
        <f>F62</f>
        <v>0</v>
      </c>
      <c r="G61" s="6">
        <f>G62</f>
        <v>1000</v>
      </c>
      <c r="H61" s="16">
        <f t="shared" si="1"/>
        <v>-4000</v>
      </c>
    </row>
    <row r="62" spans="1:8" ht="12">
      <c r="A62" s="18">
        <v>32251</v>
      </c>
      <c r="B62" s="17" t="s">
        <v>108</v>
      </c>
      <c r="C62" s="14"/>
      <c r="D62" s="7"/>
      <c r="E62" s="7">
        <v>5000</v>
      </c>
      <c r="F62" s="7">
        <v>0</v>
      </c>
      <c r="G62" s="7">
        <v>1000</v>
      </c>
      <c r="H62" s="16">
        <f t="shared" si="1"/>
        <v>-4000</v>
      </c>
    </row>
    <row r="63" spans="1:8" s="10" customFormat="1" ht="12">
      <c r="A63" s="11">
        <v>3227</v>
      </c>
      <c r="B63" s="11" t="s">
        <v>53</v>
      </c>
      <c r="C63" s="12"/>
      <c r="D63" s="6"/>
      <c r="E63" s="6">
        <f>E64</f>
        <v>1500</v>
      </c>
      <c r="F63" s="6">
        <f>F64</f>
        <v>0</v>
      </c>
      <c r="G63" s="6">
        <f>G64</f>
        <v>0</v>
      </c>
      <c r="H63" s="16">
        <f t="shared" si="1"/>
        <v>-1500</v>
      </c>
    </row>
    <row r="64" spans="1:8" ht="12">
      <c r="A64" s="17" t="s">
        <v>52</v>
      </c>
      <c r="B64" s="17" t="s">
        <v>53</v>
      </c>
      <c r="C64" s="14"/>
      <c r="D64" s="7"/>
      <c r="E64" s="7">
        <v>1500</v>
      </c>
      <c r="F64" s="7">
        <v>0</v>
      </c>
      <c r="G64" s="7">
        <v>0</v>
      </c>
      <c r="H64" s="16">
        <f t="shared" si="1"/>
        <v>-1500</v>
      </c>
    </row>
    <row r="65" spans="1:8" ht="16.5" customHeight="1">
      <c r="A65" s="11">
        <v>323</v>
      </c>
      <c r="B65" s="11" t="s">
        <v>54</v>
      </c>
      <c r="C65" s="12"/>
      <c r="D65" s="6"/>
      <c r="E65" s="6">
        <f>E67+E68+E71+E73+E74+E75+E77+E78+E81+E80+E82+E83+E85+E69+E86</f>
        <v>93500</v>
      </c>
      <c r="F65" s="6">
        <f>F67+F68+F71+F73+F74+F75+F77+F78+F81+F80+F82+F83+F85+F69+F86</f>
        <v>82478.12</v>
      </c>
      <c r="G65" s="6">
        <f>G67+G68+G71+G73+G74+G75+G77+G78+G81+G80+G82+G83+G85+G69+G86</f>
        <v>144487</v>
      </c>
      <c r="H65" s="16">
        <f t="shared" si="1"/>
        <v>50987</v>
      </c>
    </row>
    <row r="66" spans="1:8" ht="12">
      <c r="A66" s="11">
        <v>3231</v>
      </c>
      <c r="B66" s="11" t="s">
        <v>96</v>
      </c>
      <c r="C66" s="12"/>
      <c r="D66" s="6"/>
      <c r="E66" s="6">
        <f>SUM(E67:E69)</f>
        <v>6500</v>
      </c>
      <c r="F66" s="6">
        <f>SUM(F67:F69)</f>
        <v>3688.25</v>
      </c>
      <c r="G66" s="6">
        <f>SUM(G67:G69)</f>
        <v>4300</v>
      </c>
      <c r="H66" s="16">
        <f t="shared" si="1"/>
        <v>-2200</v>
      </c>
    </row>
    <row r="67" spans="1:8" ht="12">
      <c r="A67" s="17" t="s">
        <v>55</v>
      </c>
      <c r="B67" s="17" t="s">
        <v>56</v>
      </c>
      <c r="C67" s="14"/>
      <c r="D67" s="7"/>
      <c r="E67" s="7">
        <v>3000</v>
      </c>
      <c r="F67" s="7">
        <v>1959.45</v>
      </c>
      <c r="G67" s="7">
        <v>2500</v>
      </c>
      <c r="H67" s="16">
        <f t="shared" si="1"/>
        <v>-500</v>
      </c>
    </row>
    <row r="68" spans="1:8" ht="12">
      <c r="A68" s="17" t="s">
        <v>57</v>
      </c>
      <c r="B68" s="17" t="s">
        <v>58</v>
      </c>
      <c r="C68" s="14"/>
      <c r="D68" s="7"/>
      <c r="E68" s="7">
        <v>500</v>
      </c>
      <c r="F68" s="7">
        <v>228.8</v>
      </c>
      <c r="G68" s="7">
        <v>300</v>
      </c>
      <c r="H68" s="16">
        <f t="shared" si="1"/>
        <v>-200</v>
      </c>
    </row>
    <row r="69" spans="1:8" ht="13.5" customHeight="1">
      <c r="A69" s="18">
        <v>32319</v>
      </c>
      <c r="B69" s="17" t="s">
        <v>59</v>
      </c>
      <c r="C69" s="14"/>
      <c r="D69" s="7"/>
      <c r="E69" s="7">
        <v>3000</v>
      </c>
      <c r="F69" s="7">
        <v>1500</v>
      </c>
      <c r="G69" s="7">
        <v>1500</v>
      </c>
      <c r="H69" s="16">
        <f t="shared" si="1"/>
        <v>-1500</v>
      </c>
    </row>
    <row r="70" spans="1:8" s="10" customFormat="1" ht="12">
      <c r="A70" s="21">
        <v>3232</v>
      </c>
      <c r="B70" s="11" t="s">
        <v>97</v>
      </c>
      <c r="C70" s="12"/>
      <c r="D70" s="6"/>
      <c r="E70" s="20">
        <f>E71</f>
        <v>15000</v>
      </c>
      <c r="F70" s="20">
        <f>F71</f>
        <v>15046.45</v>
      </c>
      <c r="G70" s="20">
        <f>G71</f>
        <v>34000</v>
      </c>
      <c r="H70" s="16">
        <f t="shared" si="1"/>
        <v>19000</v>
      </c>
    </row>
    <row r="71" spans="1:8" ht="12">
      <c r="A71" s="17" t="s">
        <v>60</v>
      </c>
      <c r="B71" s="17" t="s">
        <v>61</v>
      </c>
      <c r="C71" s="14"/>
      <c r="D71" s="7"/>
      <c r="E71" s="7">
        <v>15000</v>
      </c>
      <c r="F71" s="7">
        <v>15046.45</v>
      </c>
      <c r="G71" s="7">
        <v>34000</v>
      </c>
      <c r="H71" s="16">
        <f t="shared" si="1"/>
        <v>19000</v>
      </c>
    </row>
    <row r="72" spans="1:8" s="10" customFormat="1" ht="12">
      <c r="A72" s="11">
        <v>3234</v>
      </c>
      <c r="B72" s="11" t="s">
        <v>98</v>
      </c>
      <c r="C72" s="12"/>
      <c r="D72" s="6"/>
      <c r="E72" s="6">
        <f>SUM(E73:E75)</f>
        <v>6500</v>
      </c>
      <c r="F72" s="6">
        <f>SUM(F73:F75)</f>
        <v>5053.38</v>
      </c>
      <c r="G72" s="6">
        <f>SUM(G73:G75)</f>
        <v>6700</v>
      </c>
      <c r="H72" s="16">
        <f t="shared" si="1"/>
        <v>200</v>
      </c>
    </row>
    <row r="73" spans="1:8" ht="12">
      <c r="A73" s="17" t="s">
        <v>62</v>
      </c>
      <c r="B73" s="17" t="s">
        <v>63</v>
      </c>
      <c r="C73" s="14"/>
      <c r="D73" s="7"/>
      <c r="E73" s="7">
        <v>3000</v>
      </c>
      <c r="F73" s="7">
        <v>1654.22</v>
      </c>
      <c r="G73" s="7">
        <v>2500</v>
      </c>
      <c r="H73" s="16">
        <f t="shared" si="1"/>
        <v>-500</v>
      </c>
    </row>
    <row r="74" spans="1:8" ht="12">
      <c r="A74" s="17" t="s">
        <v>64</v>
      </c>
      <c r="B74" s="17" t="s">
        <v>65</v>
      </c>
      <c r="C74" s="14"/>
      <c r="D74" s="7"/>
      <c r="E74" s="7">
        <v>2000</v>
      </c>
      <c r="F74" s="7">
        <v>2399.16</v>
      </c>
      <c r="G74" s="7">
        <v>3200</v>
      </c>
      <c r="H74" s="16">
        <f t="shared" si="1"/>
        <v>1200</v>
      </c>
    </row>
    <row r="75" spans="1:8" ht="12">
      <c r="A75" s="17" t="s">
        <v>66</v>
      </c>
      <c r="B75" s="17" t="s">
        <v>67</v>
      </c>
      <c r="C75" s="14"/>
      <c r="D75" s="7"/>
      <c r="E75" s="7">
        <v>1500</v>
      </c>
      <c r="F75" s="7">
        <v>1000</v>
      </c>
      <c r="G75" s="7">
        <v>1000</v>
      </c>
      <c r="H75" s="16">
        <f t="shared" si="1"/>
        <v>-500</v>
      </c>
    </row>
    <row r="76" spans="1:8" s="10" customFormat="1" ht="12">
      <c r="A76" s="11">
        <v>3236</v>
      </c>
      <c r="B76" s="11" t="s">
        <v>99</v>
      </c>
      <c r="C76" s="12"/>
      <c r="D76" s="6"/>
      <c r="E76" s="6">
        <f>SUM(E77:E78)</f>
        <v>9300</v>
      </c>
      <c r="F76" s="6">
        <f>SUM(F77:F78)</f>
        <v>8282.5</v>
      </c>
      <c r="G76" s="6">
        <f>SUM(G77:G78)</f>
        <v>11900</v>
      </c>
      <c r="H76" s="16">
        <f t="shared" si="1"/>
        <v>2600</v>
      </c>
    </row>
    <row r="77" spans="1:8" ht="12">
      <c r="A77" s="17" t="s">
        <v>68</v>
      </c>
      <c r="B77" s="17" t="s">
        <v>69</v>
      </c>
      <c r="C77" s="14"/>
      <c r="D77" s="7"/>
      <c r="E77" s="7">
        <v>3300</v>
      </c>
      <c r="F77" s="7">
        <v>3142.5</v>
      </c>
      <c r="G77" s="7">
        <v>4100</v>
      </c>
      <c r="H77" s="16">
        <f t="shared" si="1"/>
        <v>800</v>
      </c>
    </row>
    <row r="78" spans="1:8" ht="12">
      <c r="A78" s="17" t="s">
        <v>70</v>
      </c>
      <c r="B78" s="17" t="s">
        <v>71</v>
      </c>
      <c r="C78" s="14"/>
      <c r="D78" s="7"/>
      <c r="E78" s="7">
        <v>6000</v>
      </c>
      <c r="F78" s="7">
        <v>5140</v>
      </c>
      <c r="G78" s="7">
        <v>7800</v>
      </c>
      <c r="H78" s="16">
        <f t="shared" si="1"/>
        <v>1800</v>
      </c>
    </row>
    <row r="79" spans="1:8" s="10" customFormat="1" ht="12">
      <c r="A79" s="11">
        <v>3237</v>
      </c>
      <c r="B79" s="11" t="s">
        <v>100</v>
      </c>
      <c r="C79" s="12"/>
      <c r="D79" s="6"/>
      <c r="E79" s="6">
        <f>SUM(E80:E83)</f>
        <v>56200</v>
      </c>
      <c r="F79" s="6">
        <f>SUM(F80:F83)</f>
        <v>49491.29</v>
      </c>
      <c r="G79" s="6">
        <f>SUM(G80:G83)</f>
        <v>57000</v>
      </c>
      <c r="H79" s="16">
        <f t="shared" si="1"/>
        <v>800</v>
      </c>
    </row>
    <row r="80" spans="1:8" ht="12">
      <c r="A80" s="18">
        <v>32372</v>
      </c>
      <c r="B80" s="17" t="s">
        <v>114</v>
      </c>
      <c r="C80" s="14"/>
      <c r="D80" s="7"/>
      <c r="E80" s="7">
        <v>19200</v>
      </c>
      <c r="F80" s="7">
        <v>17288.04</v>
      </c>
      <c r="G80" s="7">
        <v>19000</v>
      </c>
      <c r="H80" s="16">
        <f t="shared" si="1"/>
        <v>-200</v>
      </c>
    </row>
    <row r="81" spans="1:8" ht="12">
      <c r="A81" s="4">
        <v>32375</v>
      </c>
      <c r="B81" s="22" t="s">
        <v>72</v>
      </c>
      <c r="E81" s="16">
        <v>30000</v>
      </c>
      <c r="F81" s="16">
        <v>25000</v>
      </c>
      <c r="G81" s="16">
        <v>30000</v>
      </c>
      <c r="H81" s="16">
        <f t="shared" si="1"/>
        <v>0</v>
      </c>
    </row>
    <row r="82" spans="1:8" ht="12">
      <c r="A82" s="17" t="s">
        <v>73</v>
      </c>
      <c r="B82" s="17" t="s">
        <v>74</v>
      </c>
      <c r="C82" s="14"/>
      <c r="D82" s="7"/>
      <c r="E82" s="7">
        <v>7000</v>
      </c>
      <c r="F82" s="7">
        <v>7203.25</v>
      </c>
      <c r="G82" s="7">
        <v>8000</v>
      </c>
      <c r="H82" s="16">
        <f t="shared" si="1"/>
        <v>1000</v>
      </c>
    </row>
    <row r="83" spans="1:8" ht="12">
      <c r="A83" s="17" t="s">
        <v>75</v>
      </c>
      <c r="B83" s="17" t="s">
        <v>76</v>
      </c>
      <c r="C83" s="14"/>
      <c r="D83" s="7"/>
      <c r="E83" s="7"/>
      <c r="F83" s="7"/>
      <c r="G83" s="7"/>
      <c r="H83" s="16">
        <f t="shared" si="1"/>
        <v>0</v>
      </c>
    </row>
    <row r="84" spans="1:8" s="10" customFormat="1" ht="12">
      <c r="A84" s="11">
        <v>3239</v>
      </c>
      <c r="B84" s="11" t="s">
        <v>101</v>
      </c>
      <c r="C84" s="12"/>
      <c r="D84" s="6"/>
      <c r="E84" s="6">
        <f>SUM(E85:E86)</f>
        <v>0</v>
      </c>
      <c r="F84" s="6">
        <f>SUM(F85:F86)</f>
        <v>916.25</v>
      </c>
      <c r="G84" s="6">
        <f>SUM(G85:G86)</f>
        <v>30587</v>
      </c>
      <c r="H84" s="16">
        <f t="shared" si="1"/>
        <v>30587</v>
      </c>
    </row>
    <row r="85" spans="1:8" ht="12">
      <c r="A85" s="17" t="s">
        <v>77</v>
      </c>
      <c r="B85" s="17" t="s">
        <v>78</v>
      </c>
      <c r="C85" s="14"/>
      <c r="D85" s="7"/>
      <c r="E85" s="7"/>
      <c r="F85" s="7"/>
      <c r="G85" s="7"/>
      <c r="H85" s="16">
        <f aca="true" t="shared" si="2" ref="H85:H101">G85-E85</f>
        <v>0</v>
      </c>
    </row>
    <row r="86" spans="1:8" ht="12">
      <c r="A86" s="23">
        <v>32399</v>
      </c>
      <c r="B86" s="9" t="s">
        <v>87</v>
      </c>
      <c r="C86" s="7"/>
      <c r="D86" s="7"/>
      <c r="E86" s="7"/>
      <c r="F86" s="7">
        <v>916.25</v>
      </c>
      <c r="G86" s="7">
        <v>30587</v>
      </c>
      <c r="H86" s="16">
        <f t="shared" si="2"/>
        <v>30587</v>
      </c>
    </row>
    <row r="87" spans="1:8" ht="12">
      <c r="A87" s="23"/>
      <c r="B87" s="9"/>
      <c r="C87" s="7"/>
      <c r="D87" s="7"/>
      <c r="E87" s="8"/>
      <c r="F87" s="8"/>
      <c r="G87" s="8"/>
      <c r="H87" s="16">
        <f t="shared" si="2"/>
        <v>0</v>
      </c>
    </row>
    <row r="88" spans="1:8" ht="12">
      <c r="A88" s="11">
        <v>329</v>
      </c>
      <c r="B88" s="11" t="s">
        <v>79</v>
      </c>
      <c r="C88" s="12"/>
      <c r="D88" s="6"/>
      <c r="E88" s="6">
        <f>E89+E90+E91+E95</f>
        <v>8600</v>
      </c>
      <c r="F88" s="6">
        <f>F89+F90+F91+F95</f>
        <v>7157.4</v>
      </c>
      <c r="G88" s="6">
        <f>G89+G90+G91+G95</f>
        <v>28600</v>
      </c>
      <c r="H88" s="16">
        <f t="shared" si="2"/>
        <v>20000</v>
      </c>
    </row>
    <row r="89" spans="1:8" s="4" customFormat="1" ht="12">
      <c r="A89" s="18">
        <v>32923</v>
      </c>
      <c r="B89" s="18" t="s">
        <v>116</v>
      </c>
      <c r="C89" s="24"/>
      <c r="D89" s="3"/>
      <c r="E89" s="25">
        <v>8000</v>
      </c>
      <c r="F89" s="25">
        <v>6897.4</v>
      </c>
      <c r="G89" s="25">
        <v>8000</v>
      </c>
      <c r="H89" s="16">
        <f t="shared" si="2"/>
        <v>0</v>
      </c>
    </row>
    <row r="90" spans="1:8" ht="12">
      <c r="A90" s="18">
        <v>32931</v>
      </c>
      <c r="B90" s="17" t="s">
        <v>109</v>
      </c>
      <c r="C90" s="14"/>
      <c r="D90" s="7"/>
      <c r="E90" s="7"/>
      <c r="F90" s="7"/>
      <c r="G90" s="7"/>
      <c r="H90" s="16">
        <f t="shared" si="2"/>
        <v>0</v>
      </c>
    </row>
    <row r="91" spans="1:8" ht="12">
      <c r="A91" s="11">
        <v>3295</v>
      </c>
      <c r="B91" s="11" t="s">
        <v>102</v>
      </c>
      <c r="C91" s="12"/>
      <c r="D91" s="6"/>
      <c r="E91" s="6">
        <f>SUM(E92:E93)</f>
        <v>600</v>
      </c>
      <c r="F91" s="6">
        <f>SUM(F92:F93)</f>
        <v>260</v>
      </c>
      <c r="G91" s="6">
        <f>SUM(G92:G93)</f>
        <v>600</v>
      </c>
      <c r="H91" s="16">
        <f t="shared" si="2"/>
        <v>0</v>
      </c>
    </row>
    <row r="92" spans="1:8" ht="12">
      <c r="A92" s="17" t="s">
        <v>80</v>
      </c>
      <c r="B92" s="17" t="s">
        <v>81</v>
      </c>
      <c r="C92" s="14"/>
      <c r="D92" s="7"/>
      <c r="E92" s="7"/>
      <c r="F92" s="7"/>
      <c r="G92" s="7"/>
      <c r="H92" s="16">
        <f t="shared" si="2"/>
        <v>0</v>
      </c>
    </row>
    <row r="93" spans="1:8" ht="12">
      <c r="A93" s="17" t="s">
        <v>82</v>
      </c>
      <c r="B93" s="17" t="s">
        <v>83</v>
      </c>
      <c r="C93" s="14"/>
      <c r="D93" s="7"/>
      <c r="E93" s="7">
        <v>600</v>
      </c>
      <c r="F93" s="7">
        <v>260</v>
      </c>
      <c r="G93" s="7">
        <v>600</v>
      </c>
      <c r="H93" s="16">
        <f t="shared" si="2"/>
        <v>0</v>
      </c>
    </row>
    <row r="94" spans="1:8" ht="12">
      <c r="A94" s="17"/>
      <c r="B94" s="17"/>
      <c r="C94" s="14"/>
      <c r="D94" s="7"/>
      <c r="E94" s="8"/>
      <c r="F94" s="8"/>
      <c r="G94" s="8"/>
      <c r="H94" s="16">
        <f t="shared" si="2"/>
        <v>0</v>
      </c>
    </row>
    <row r="95" spans="1:8" s="10" customFormat="1" ht="12">
      <c r="A95" s="11">
        <v>3299</v>
      </c>
      <c r="B95" s="11" t="s">
        <v>103</v>
      </c>
      <c r="C95" s="12"/>
      <c r="D95" s="6"/>
      <c r="E95" s="6">
        <f>E96</f>
        <v>0</v>
      </c>
      <c r="F95" s="6">
        <f>F96</f>
        <v>0</v>
      </c>
      <c r="G95" s="6">
        <f>G96</f>
        <v>20000</v>
      </c>
      <c r="H95" s="16">
        <f t="shared" si="2"/>
        <v>20000</v>
      </c>
    </row>
    <row r="96" spans="1:8" ht="12">
      <c r="A96" s="17">
        <v>32999</v>
      </c>
      <c r="B96" s="17" t="s">
        <v>79</v>
      </c>
      <c r="C96" s="14"/>
      <c r="D96" s="7"/>
      <c r="E96" s="7"/>
      <c r="F96" s="7"/>
      <c r="G96" s="7">
        <v>20000</v>
      </c>
      <c r="H96" s="16">
        <f t="shared" si="2"/>
        <v>20000</v>
      </c>
    </row>
    <row r="97" spans="1:8" ht="12">
      <c r="A97" s="11">
        <v>343</v>
      </c>
      <c r="B97" s="11" t="s">
        <v>84</v>
      </c>
      <c r="C97" s="12"/>
      <c r="D97" s="6"/>
      <c r="E97" s="6">
        <f>E99</f>
        <v>1800</v>
      </c>
      <c r="F97" s="6">
        <f>F99</f>
        <v>1836.08</v>
      </c>
      <c r="G97" s="6">
        <f>G99</f>
        <v>2100</v>
      </c>
      <c r="H97" s="16">
        <f t="shared" si="2"/>
        <v>300</v>
      </c>
    </row>
    <row r="98" spans="1:8" ht="12">
      <c r="A98" s="11">
        <v>3431</v>
      </c>
      <c r="B98" s="11" t="s">
        <v>104</v>
      </c>
      <c r="C98" s="12"/>
      <c r="D98" s="6"/>
      <c r="E98" s="6">
        <f>E99</f>
        <v>1800</v>
      </c>
      <c r="F98" s="6">
        <f>F99</f>
        <v>1836.08</v>
      </c>
      <c r="G98" s="6">
        <f>G99</f>
        <v>2100</v>
      </c>
      <c r="H98" s="16">
        <f t="shared" si="2"/>
        <v>300</v>
      </c>
    </row>
    <row r="99" spans="1:8" ht="12">
      <c r="A99" s="17" t="s">
        <v>85</v>
      </c>
      <c r="B99" s="17" t="s">
        <v>86</v>
      </c>
      <c r="C99" s="14"/>
      <c r="D99" s="7"/>
      <c r="E99" s="7">
        <v>1800</v>
      </c>
      <c r="F99" s="7">
        <v>1836.08</v>
      </c>
      <c r="G99" s="7">
        <v>2100</v>
      </c>
      <c r="H99" s="16">
        <f t="shared" si="2"/>
        <v>300</v>
      </c>
    </row>
    <row r="100" spans="1:8" ht="12">
      <c r="A100" s="9"/>
      <c r="B100" s="9"/>
      <c r="C100" s="9"/>
      <c r="D100" s="9"/>
      <c r="E100" s="7"/>
      <c r="F100" s="7"/>
      <c r="G100" s="7"/>
      <c r="H100" s="16">
        <f t="shared" si="2"/>
        <v>0</v>
      </c>
    </row>
    <row r="101" spans="1:8" ht="12">
      <c r="A101" s="5"/>
      <c r="B101" s="5" t="s">
        <v>111</v>
      </c>
      <c r="C101" s="5"/>
      <c r="D101" s="5"/>
      <c r="E101" s="6">
        <f>E11-E20</f>
        <v>0</v>
      </c>
      <c r="F101" s="6">
        <f>F11-F20</f>
        <v>0</v>
      </c>
      <c r="G101" s="6">
        <f>G11-G20</f>
        <v>0</v>
      </c>
      <c r="H101" s="16">
        <f t="shared" si="2"/>
        <v>0</v>
      </c>
    </row>
    <row r="102" spans="1:7" ht="12">
      <c r="A102" s="9"/>
      <c r="B102" s="9"/>
      <c r="C102" s="7"/>
      <c r="D102" s="7"/>
      <c r="E102" s="7"/>
      <c r="F102" s="7"/>
      <c r="G102" s="7"/>
    </row>
    <row r="103" spans="1:7" ht="12">
      <c r="A103" s="9"/>
      <c r="B103" s="5"/>
      <c r="C103" s="6"/>
      <c r="D103" s="6"/>
      <c r="E103" s="6"/>
      <c r="F103" s="6"/>
      <c r="G103" s="6"/>
    </row>
    <row r="104" spans="1:7" ht="12">
      <c r="A104" s="9" t="s">
        <v>127</v>
      </c>
      <c r="B104" s="5"/>
      <c r="C104" s="6"/>
      <c r="D104" s="6"/>
      <c r="E104" s="6"/>
      <c r="F104" s="6"/>
      <c r="G104" s="6"/>
    </row>
    <row r="105" spans="1:7" ht="12">
      <c r="A105" s="9"/>
      <c r="B105" s="5"/>
      <c r="C105" s="6"/>
      <c r="D105" s="6"/>
      <c r="E105" s="6"/>
      <c r="F105" s="6"/>
      <c r="G105" s="6"/>
    </row>
    <row r="106" spans="1:7" ht="12">
      <c r="A106" s="9"/>
      <c r="B106" s="5"/>
      <c r="C106" s="6"/>
      <c r="D106" s="6"/>
      <c r="E106" s="6"/>
      <c r="F106" s="6"/>
      <c r="G106" s="6"/>
    </row>
    <row r="107" ht="12">
      <c r="A107" s="9"/>
    </row>
    <row r="108" ht="12">
      <c r="A108" s="9"/>
    </row>
    <row r="109" ht="12">
      <c r="A109" s="9"/>
    </row>
    <row r="111" ht="12">
      <c r="A111" s="9"/>
    </row>
    <row r="112" ht="12">
      <c r="A112" s="9"/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Gracija</dc:creator>
  <cp:keywords/>
  <dc:description/>
  <cp:lastModifiedBy>Anita</cp:lastModifiedBy>
  <cp:lastPrinted>2019-11-18T08:43:39Z</cp:lastPrinted>
  <dcterms:created xsi:type="dcterms:W3CDTF">2017-10-05T10:22:15Z</dcterms:created>
  <dcterms:modified xsi:type="dcterms:W3CDTF">2020-02-17T08:19:41Z</dcterms:modified>
  <cp:category/>
  <cp:version/>
  <cp:contentType/>
  <cp:contentStatus/>
</cp:coreProperties>
</file>